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1居家用品类" sheetId="2" r:id="rId1"/>
    <sheet name="基本参数" sheetId="3" r:id="rId2"/>
  </sheets>
  <definedNames>
    <definedName name="_xlnm.Print_Area" localSheetId="0">'1居家用品类'!$A$1:$J$15</definedName>
    <definedName name="_xlnm.Print_Titles" localSheetId="0">'1居家用品类'!$1:$2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55220810B7DD4F69AF22E675AFECEC25" descr="64060f5c7f830db3de1713fc93c28d81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875919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<sst xmlns="http://schemas.openxmlformats.org/spreadsheetml/2006/main" count="71" uniqueCount="50">
  <si>
    <t>肥西县失能老年人照护中心（凤栖乐康养中心）居家用品采购清单2026.9.29</t>
  </si>
  <si>
    <t>序号</t>
  </si>
  <si>
    <t>类型</t>
  </si>
  <si>
    <t>项目名称</t>
  </si>
  <si>
    <t>参考照片</t>
  </si>
  <si>
    <t>配置标准</t>
  </si>
  <si>
    <t>工程量</t>
  </si>
  <si>
    <t>单位</t>
  </si>
  <si>
    <t>参考单价(元)</t>
  </si>
  <si>
    <t>参考金额(元)</t>
  </si>
  <si>
    <t>备注</t>
  </si>
  <si>
    <t>品牌</t>
  </si>
  <si>
    <t>居家用品类</t>
  </si>
  <si>
    <t>四件套</t>
  </si>
  <si>
    <r>
      <rPr>
        <sz val="10"/>
        <color theme="1"/>
        <rFont val="黑体"/>
        <charset val="134"/>
      </rPr>
      <t>含被套、床单、枕套、、枕芯，每床2套。要求</t>
    </r>
    <r>
      <rPr>
        <sz val="10"/>
        <color rgb="FFC00000"/>
        <rFont val="黑体"/>
        <charset val="134"/>
      </rPr>
      <t>增加“凤栖乐康养中心”logo(具体需同甲方协商)</t>
    </r>
  </si>
  <si>
    <t>套</t>
  </si>
  <si>
    <t>寝具组合</t>
  </si>
  <si>
    <r>
      <rPr>
        <sz val="10"/>
        <color theme="1"/>
        <rFont val="黑体"/>
        <charset val="134"/>
      </rPr>
      <t>棉被+褥子+枕芯（真空棉）+空调被，每床1套。</t>
    </r>
    <r>
      <rPr>
        <sz val="10"/>
        <color rgb="FFC00000"/>
        <rFont val="黑体"/>
        <charset val="134"/>
      </rPr>
      <t>带“凤栖乐康养中心”logo、编号</t>
    </r>
  </si>
  <si>
    <t>拉珠式遮阳卷帘（遮光+防菌）</t>
  </si>
  <si>
    <t>遮光面料、加厚配件轨道</t>
  </si>
  <si>
    <r>
      <rPr>
        <sz val="10"/>
        <color theme="1"/>
        <rFont val="黑体"/>
        <charset val="134"/>
      </rPr>
      <t>北侧窗户。</t>
    </r>
    <r>
      <rPr>
        <sz val="10"/>
        <color rgb="FFC00000"/>
        <rFont val="黑体"/>
        <charset val="134"/>
      </rPr>
      <t>高*宽尺寸：1450mm*1760mm</t>
    </r>
  </si>
  <si>
    <r>
      <rPr>
        <sz val="10"/>
        <color theme="1"/>
        <rFont val="黑体"/>
        <charset val="134"/>
      </rPr>
      <t>南侧窗户，</t>
    </r>
    <r>
      <rPr>
        <sz val="10"/>
        <color rgb="FFC00000"/>
        <rFont val="黑体"/>
        <charset val="134"/>
      </rPr>
      <t xml:space="preserve"> 高*宽尺寸：940mm*1750mm</t>
    </r>
  </si>
  <si>
    <r>
      <rPr>
        <sz val="10"/>
        <color theme="1"/>
        <rFont val="黑体"/>
        <charset val="134"/>
      </rPr>
      <t>办公区窗户（南侧），</t>
    </r>
    <r>
      <rPr>
        <sz val="10"/>
        <color rgb="FFC00000"/>
        <rFont val="黑体"/>
        <charset val="134"/>
      </rPr>
      <t xml:space="preserve"> 高*宽尺寸：1150mm*1850mm</t>
    </r>
  </si>
  <si>
    <r>
      <rPr>
        <sz val="10"/>
        <color theme="1"/>
        <rFont val="黑体"/>
        <charset val="134"/>
      </rPr>
      <t>办公区窗户（北侧），</t>
    </r>
    <r>
      <rPr>
        <sz val="10"/>
        <color rgb="FFC00000"/>
        <rFont val="黑体"/>
        <charset val="134"/>
      </rPr>
      <t xml:space="preserve"> 高*宽尺寸：2120mm*1860mm</t>
    </r>
  </si>
  <si>
    <r>
      <rPr>
        <sz val="10"/>
        <color theme="1"/>
        <rFont val="黑体"/>
        <charset val="134"/>
      </rPr>
      <t>会议室，</t>
    </r>
    <r>
      <rPr>
        <sz val="10"/>
        <color rgb="FFC00000"/>
        <rFont val="黑体"/>
        <charset val="134"/>
      </rPr>
      <t xml:space="preserve"> 高*宽尺寸：1150mm*1850mm</t>
    </r>
  </si>
  <si>
    <t>无磁吸折叠隔断帘</t>
  </si>
  <si>
    <t>件</t>
  </si>
  <si>
    <r>
      <rPr>
        <sz val="10"/>
        <color theme="1"/>
        <rFont val="黑体"/>
        <charset val="134"/>
      </rPr>
      <t>按房间数，2套/房间，</t>
    </r>
    <r>
      <rPr>
        <sz val="10"/>
        <color rgb="FFC00000"/>
        <rFont val="黑体"/>
        <charset val="134"/>
      </rPr>
      <t>尺寸：3400*2500mm，</t>
    </r>
    <r>
      <rPr>
        <sz val="10"/>
        <color theme="1"/>
        <rFont val="黑体"/>
        <charset val="134"/>
      </rPr>
      <t>具体现场微调。强力增压吸附，自由调节长度。竿两端橡胶材质，铝材质。颜色由业主单位确定</t>
    </r>
  </si>
  <si>
    <t>平躺式洗头盆</t>
  </si>
  <si>
    <r>
      <rPr>
        <sz val="10"/>
        <color theme="1"/>
        <rFont val="黑体"/>
        <charset val="134"/>
      </rPr>
      <t>含洗头刷、胶管、花洒水杯，</t>
    </r>
    <r>
      <rPr>
        <sz val="10"/>
        <color rgb="FFC00000"/>
        <rFont val="黑体"/>
        <charset val="134"/>
      </rPr>
      <t>带编号</t>
    </r>
  </si>
  <si>
    <t>个</t>
  </si>
  <si>
    <t>尺寸：49*37*14cm</t>
  </si>
  <si>
    <t>加深洗脸、洗脚盆</t>
  </si>
  <si>
    <r>
      <rPr>
        <sz val="10"/>
        <color theme="1"/>
        <rFont val="黑体"/>
        <charset val="134"/>
      </rPr>
      <t>耐热、无异味、厚实不变形，</t>
    </r>
    <r>
      <rPr>
        <sz val="10"/>
        <color rgb="FFC00000"/>
        <rFont val="黑体"/>
        <charset val="134"/>
      </rPr>
      <t>配色可选，带编号</t>
    </r>
  </si>
  <si>
    <t>尺寸：中号32*15cm
特大38*18cm</t>
  </si>
  <si>
    <t>2条装刺绣毛巾</t>
  </si>
  <si>
    <r>
      <rPr>
        <sz val="10"/>
        <color theme="1"/>
        <rFont val="黑体"/>
        <charset val="134"/>
      </rPr>
      <t>颜色多选，尺寸74*33cm/100g。面料：涤纶85%，锦纶15%。柔软、吸水超强，微弹。</t>
    </r>
    <r>
      <rPr>
        <sz val="10"/>
        <color rgb="FFC00000"/>
        <rFont val="黑体"/>
        <charset val="134"/>
      </rPr>
      <t>配色可选，带编号</t>
    </r>
  </si>
  <si>
    <t>小计</t>
  </si>
  <si>
    <t>备注：</t>
  </si>
  <si>
    <t>项目共3栋，房间98间，床位190张。每栋每层设置值班休息室。47个室内卫生间。每个房间4张护理床位+1张陪护床。目前护理床尺寸为：1900*1100mm，床垫尺寸为：1800*900mm</t>
  </si>
  <si>
    <t>卫生间</t>
  </si>
  <si>
    <t>床位数</t>
  </si>
  <si>
    <t>公共卫生间</t>
  </si>
  <si>
    <t>护理间</t>
  </si>
  <si>
    <t>护理间床位</t>
  </si>
  <si>
    <t>1#楼</t>
  </si>
  <si>
    <t>1F</t>
  </si>
  <si>
    <t>2F</t>
  </si>
  <si>
    <t>2#楼</t>
  </si>
  <si>
    <t>3#楼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</si>
</sst>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b/>
      <sz val="14"/>
      <color theme="1"/>
      <name val="黑体"/>
      <charset val="134"/>
    </font>
    <font>
      <b/>
      <sz val="10"/>
      <color theme="1"/>
      <name val="黑体"/>
      <charset val="134"/>
    </font>
    <font>
      <sz val="10"/>
      <color rgb="FFC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20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3" fillId="5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6" fontId="5" fillId="5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 2 7 2" xfId="50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7.jpeg"/></Relationships>
</file>

<file path=xl/_rels/workbook.xml.rels><?xml version="1.0" encoding="UTF-8" standalone="yes"?>
<Relationships xmlns="http://schemas.openxmlformats.org/package/2006/relationships"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704850</xdr:colOff>
      <xdr:row>4</xdr:row>
      <xdr:rowOff>206375</xdr:rowOff>
    </xdr:from>
    <xdr:to>
      <xdr:col>3</xdr:col>
      <xdr:colOff>1930400</xdr:colOff>
      <xdr:row>4</xdr:row>
      <xdr:rowOff>1671955</xdr:rowOff>
    </xdr:to>
    <xdr:pic>
      <xdr:nvPicPr>
        <xdr:cNvPr id="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81375" y="5451475"/>
          <a:ext cx="1225550" cy="146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5</xdr:row>
      <xdr:rowOff>161925</xdr:rowOff>
    </xdr:from>
    <xdr:to>
      <xdr:col>3</xdr:col>
      <xdr:colOff>1892300</xdr:colOff>
      <xdr:row>5</xdr:row>
      <xdr:rowOff>1627505</xdr:rowOff>
    </xdr:to>
    <xdr:pic>
      <xdr:nvPicPr>
        <xdr:cNvPr id="3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3275" y="7235825"/>
          <a:ext cx="1225550" cy="146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455930</xdr:colOff>
      <xdr:row>2</xdr:row>
      <xdr:rowOff>135255</xdr:rowOff>
    </xdr:from>
    <xdr:to>
      <xdr:col>3</xdr:col>
      <xdr:colOff>2197100</xdr:colOff>
      <xdr:row>2</xdr:row>
      <xdr:rowOff>1889125</xdr:rowOff>
    </xdr:to>
    <xdr:pic>
      <xdr:nvPicPr>
        <xdr:cNvPr id="4" name="图片 3" descr="五件套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32455" y="1113155"/>
          <a:ext cx="1741170" cy="1753870"/>
        </a:xfrm>
        <a:prstGeom prst="rect">
          <a:avLst/>
        </a:prstGeom>
      </xdr:spPr>
    </xdr:pic>
    <xdr:clientData/>
  </xdr:twoCellAnchor>
  <xdr:twoCellAnchor editAs="oneCell">
    <xdr:from>
      <xdr:col>3</xdr:col>
      <xdr:colOff>70485</xdr:colOff>
      <xdr:row>3</xdr:row>
      <xdr:rowOff>29845</xdr:rowOff>
    </xdr:from>
    <xdr:to>
      <xdr:col>3</xdr:col>
      <xdr:colOff>2514600</xdr:colOff>
      <xdr:row>3</xdr:row>
      <xdr:rowOff>2181225</xdr:rowOff>
    </xdr:to>
    <xdr:pic>
      <xdr:nvPicPr>
        <xdr:cNvPr id="5" name="图片 4" descr="寝具组合"/>
        <xdr:cNvPicPr>
          <a:picLocks noChangeAspect="1"/>
        </xdr:cNvPicPr>
      </xdr:nvPicPr>
      <xdr:blipFill>
        <a:blip r:embed="rId3"/>
        <a:srcRect r="799" b="13350"/>
        <a:stretch>
          <a:fillRect/>
        </a:stretch>
      </xdr:blipFill>
      <xdr:spPr>
        <a:xfrm>
          <a:off x="2747010" y="3027045"/>
          <a:ext cx="2444115" cy="215138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666750</xdr:colOff>
      <xdr:row>6</xdr:row>
      <xdr:rowOff>161925</xdr:rowOff>
    </xdr:from>
    <xdr:to>
      <xdr:col>3</xdr:col>
      <xdr:colOff>1892300</xdr:colOff>
      <xdr:row>6</xdr:row>
      <xdr:rowOff>1627505</xdr:rowOff>
    </xdr:to>
    <xdr:pic>
      <xdr:nvPicPr>
        <xdr:cNvPr id="9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3275" y="9102725"/>
          <a:ext cx="1225550" cy="146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7</xdr:row>
      <xdr:rowOff>161925</xdr:rowOff>
    </xdr:from>
    <xdr:to>
      <xdr:col>3</xdr:col>
      <xdr:colOff>1892300</xdr:colOff>
      <xdr:row>7</xdr:row>
      <xdr:rowOff>1627505</xdr:rowOff>
    </xdr:to>
    <xdr:pic>
      <xdr:nvPicPr>
        <xdr:cNvPr id="10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3275" y="10969625"/>
          <a:ext cx="1225550" cy="146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666750</xdr:colOff>
      <xdr:row>8</xdr:row>
      <xdr:rowOff>161925</xdr:rowOff>
    </xdr:from>
    <xdr:to>
      <xdr:col>3</xdr:col>
      <xdr:colOff>1892300</xdr:colOff>
      <xdr:row>8</xdr:row>
      <xdr:rowOff>1627505</xdr:rowOff>
    </xdr:to>
    <xdr:pic>
      <xdr:nvPicPr>
        <xdr:cNvPr id="11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3275" y="12836525"/>
          <a:ext cx="1225550" cy="146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363855</xdr:colOff>
      <xdr:row>10</xdr:row>
      <xdr:rowOff>50800</xdr:rowOff>
    </xdr:from>
    <xdr:to>
      <xdr:col>3</xdr:col>
      <xdr:colOff>2063750</xdr:colOff>
      <xdr:row>10</xdr:row>
      <xdr:rowOff>1781175</xdr:rowOff>
    </xdr:to>
    <xdr:pic>
      <xdr:nvPicPr>
        <xdr:cNvPr id="12" name="图片 11" descr="平躺式洗头盆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40380" y="17360900"/>
          <a:ext cx="1699895" cy="1730375"/>
        </a:xfrm>
        <a:prstGeom prst="rect">
          <a:avLst/>
        </a:prstGeom>
      </xdr:spPr>
    </xdr:pic>
    <xdr:clientData/>
  </xdr:twoCellAnchor>
  <xdr:twoCellAnchor editAs="oneCell">
    <xdr:from>
      <xdr:col>3</xdr:col>
      <xdr:colOff>362585</xdr:colOff>
      <xdr:row>12</xdr:row>
      <xdr:rowOff>55880</xdr:rowOff>
    </xdr:from>
    <xdr:to>
      <xdr:col>3</xdr:col>
      <xdr:colOff>2042795</xdr:colOff>
      <xdr:row>12</xdr:row>
      <xdr:rowOff>2251075</xdr:rowOff>
    </xdr:to>
    <xdr:pic>
      <xdr:nvPicPr>
        <xdr:cNvPr id="14" name="图片 13" descr="毛巾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039110" y="21722080"/>
          <a:ext cx="1680210" cy="2195195"/>
        </a:xfrm>
        <a:prstGeom prst="rect">
          <a:avLst/>
        </a:prstGeom>
      </xdr:spPr>
    </xdr:pic>
    <xdr:clientData/>
  </xdr:twoCellAnchor>
  <xdr:twoCellAnchor editAs="oneCell">
    <xdr:from>
      <xdr:col>3</xdr:col>
      <xdr:colOff>382270</xdr:colOff>
      <xdr:row>9</xdr:row>
      <xdr:rowOff>60325</xdr:rowOff>
    </xdr:from>
    <xdr:to>
      <xdr:col>3</xdr:col>
      <xdr:colOff>2214880</xdr:colOff>
      <xdr:row>9</xdr:row>
      <xdr:rowOff>2646045</xdr:rowOff>
    </xdr:to>
    <xdr:pic>
      <xdr:nvPicPr>
        <xdr:cNvPr id="15" name="图片 14" descr="无磁吸折叠隔断帘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58795" y="14601825"/>
          <a:ext cx="1832610" cy="2585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zoomScale="70" zoomScaleNormal="70" workbookViewId="0">
      <selection activeCell="AC6" sqref="AC6"/>
    </sheetView>
  </sheetViews>
  <sheetFormatPr defaultColWidth="9" defaultRowHeight="20" customHeight="1"/>
  <cols>
    <col min="1" max="1" width="9" style="6"/>
    <col min="2" max="2" width="11.375" style="6" customWidth="1"/>
    <col min="3" max="3" width="14.75" style="6" customWidth="1"/>
    <col min="4" max="4" width="33.625" style="6" customWidth="1"/>
    <col min="5" max="5" width="19.625" style="6" customWidth="1"/>
    <col min="6" max="6" width="10.0833333333333" style="6" customWidth="1"/>
    <col min="7" max="7" width="10.6666666666667" style="6" customWidth="1"/>
    <col min="8" max="8" width="11.8333333333333" style="6" customWidth="1"/>
    <col min="9" max="9" width="14" style="6" customWidth="1"/>
    <col min="10" max="10" width="18.625" style="6" customWidth="1"/>
    <col min="11" max="16384" width="9" style="6"/>
  </cols>
  <sheetData>
    <row r="1" s="6" customFormat="1" ht="41" customHeight="1" spans="2:10">
      <c r="B1" s="7" t="s">
        <v>0</v>
      </c>
      <c r="C1" s="7"/>
      <c r="D1" s="7"/>
      <c r="E1" s="7"/>
      <c r="F1" s="7"/>
      <c r="G1" s="7"/>
      <c r="H1" s="7"/>
      <c r="I1" s="7"/>
      <c r="J1" s="7"/>
    </row>
    <row r="2" s="6" customFormat="1" ht="36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6" customFormat="1" ht="159" customHeight="1" spans="1:11">
      <c r="A3" s="9">
        <v>1</v>
      </c>
      <c r="B3" s="10" t="s">
        <v>12</v>
      </c>
      <c r="C3" s="11" t="s">
        <v>13</v>
      </c>
      <c r="D3" s="11"/>
      <c r="E3" s="11" t="s">
        <v>14</v>
      </c>
      <c r="F3" s="11">
        <v>320</v>
      </c>
      <c r="G3" s="11" t="s">
        <v>15</v>
      </c>
      <c r="H3" s="11">
        <v>150</v>
      </c>
      <c r="I3" s="17">
        <f t="shared" ref="I3:I10" si="0">F3*H3</f>
        <v>48000</v>
      </c>
      <c r="J3" s="11"/>
      <c r="K3" s="18"/>
    </row>
    <row r="4" s="6" customFormat="1" ht="177" customHeight="1" spans="1:11">
      <c r="A4" s="9">
        <v>2</v>
      </c>
      <c r="B4" s="10"/>
      <c r="C4" s="11" t="s">
        <v>16</v>
      </c>
      <c r="D4" s="11"/>
      <c r="E4" s="11" t="s">
        <v>17</v>
      </c>
      <c r="F4" s="11">
        <v>160</v>
      </c>
      <c r="G4" s="11" t="s">
        <v>15</v>
      </c>
      <c r="H4" s="11">
        <v>400</v>
      </c>
      <c r="I4" s="17">
        <f t="shared" si="0"/>
        <v>64000</v>
      </c>
      <c r="J4" s="11"/>
      <c r="K4" s="18"/>
    </row>
    <row r="5" s="6" customFormat="1" ht="144" customHeight="1" spans="1:11">
      <c r="A5" s="9">
        <v>3</v>
      </c>
      <c r="B5" s="10"/>
      <c r="C5" s="11" t="s">
        <v>18</v>
      </c>
      <c r="D5" s="11"/>
      <c r="E5" s="11" t="s">
        <v>19</v>
      </c>
      <c r="F5" s="11">
        <f>(47+3)*2</f>
        <v>100</v>
      </c>
      <c r="G5" s="11" t="s">
        <v>15</v>
      </c>
      <c r="H5" s="12">
        <f>1.45*1.76*76</f>
        <v>193.952</v>
      </c>
      <c r="I5" s="17">
        <f t="shared" si="0"/>
        <v>19395.2</v>
      </c>
      <c r="J5" s="11" t="s">
        <v>20</v>
      </c>
      <c r="K5" s="18"/>
    </row>
    <row r="6" s="6" customFormat="1" ht="147" customHeight="1" spans="1:11">
      <c r="A6" s="9">
        <v>4</v>
      </c>
      <c r="B6" s="10"/>
      <c r="C6" s="11" t="s">
        <v>18</v>
      </c>
      <c r="D6" s="11"/>
      <c r="E6" s="11" t="s">
        <v>19</v>
      </c>
      <c r="F6" s="11">
        <f>(47+3)</f>
        <v>50</v>
      </c>
      <c r="G6" s="11" t="s">
        <v>15</v>
      </c>
      <c r="H6" s="12">
        <f>0.94*1.75*76</f>
        <v>125.02</v>
      </c>
      <c r="I6" s="17">
        <f t="shared" si="0"/>
        <v>6251</v>
      </c>
      <c r="J6" s="11" t="s">
        <v>21</v>
      </c>
      <c r="K6" s="18"/>
    </row>
    <row r="7" s="6" customFormat="1" ht="147" customHeight="1" spans="1:11">
      <c r="A7" s="9">
        <v>5</v>
      </c>
      <c r="B7" s="10"/>
      <c r="C7" s="11" t="s">
        <v>18</v>
      </c>
      <c r="D7" s="11"/>
      <c r="E7" s="11" t="s">
        <v>19</v>
      </c>
      <c r="F7" s="11">
        <v>3</v>
      </c>
      <c r="G7" s="11" t="s">
        <v>15</v>
      </c>
      <c r="H7" s="12">
        <f>1.15*1.85*76</f>
        <v>161.69</v>
      </c>
      <c r="I7" s="17">
        <f t="shared" si="0"/>
        <v>485.07</v>
      </c>
      <c r="J7" s="11" t="s">
        <v>22</v>
      </c>
      <c r="K7" s="18"/>
    </row>
    <row r="8" s="6" customFormat="1" ht="147" customHeight="1" spans="1:11">
      <c r="A8" s="9">
        <v>6</v>
      </c>
      <c r="B8" s="10"/>
      <c r="C8" s="11" t="s">
        <v>18</v>
      </c>
      <c r="D8" s="11"/>
      <c r="E8" s="11" t="s">
        <v>19</v>
      </c>
      <c r="F8" s="11">
        <v>3</v>
      </c>
      <c r="G8" s="11" t="s">
        <v>15</v>
      </c>
      <c r="H8" s="12">
        <f>2.12*1.86*76</f>
        <v>299.6832</v>
      </c>
      <c r="I8" s="17">
        <f t="shared" si="0"/>
        <v>899.0496</v>
      </c>
      <c r="J8" s="11" t="s">
        <v>23</v>
      </c>
      <c r="K8" s="18"/>
    </row>
    <row r="9" s="6" customFormat="1" ht="147" customHeight="1" spans="1:11">
      <c r="A9" s="9">
        <v>7</v>
      </c>
      <c r="B9" s="10"/>
      <c r="C9" s="11" t="s">
        <v>18</v>
      </c>
      <c r="D9" s="11"/>
      <c r="E9" s="11" t="s">
        <v>19</v>
      </c>
      <c r="F9" s="11">
        <v>4</v>
      </c>
      <c r="G9" s="11" t="s">
        <v>15</v>
      </c>
      <c r="H9" s="12">
        <f>1.15*1.85*76</f>
        <v>161.69</v>
      </c>
      <c r="I9" s="17">
        <f t="shared" si="0"/>
        <v>646.76</v>
      </c>
      <c r="J9" s="11" t="s">
        <v>24</v>
      </c>
      <c r="K9" s="18"/>
    </row>
    <row r="10" s="6" customFormat="1" ht="218" customHeight="1" spans="1:11">
      <c r="A10" s="9">
        <v>8</v>
      </c>
      <c r="B10" s="10"/>
      <c r="C10" s="11" t="s">
        <v>25</v>
      </c>
      <c r="D10" s="13"/>
      <c r="E10" s="13"/>
      <c r="F10" s="11">
        <f>(47+3)*2</f>
        <v>100</v>
      </c>
      <c r="G10" s="13" t="s">
        <v>26</v>
      </c>
      <c r="H10" s="13">
        <v>90</v>
      </c>
      <c r="I10" s="17">
        <f t="shared" si="0"/>
        <v>9000</v>
      </c>
      <c r="J10" s="11" t="s">
        <v>27</v>
      </c>
      <c r="K10" s="18"/>
    </row>
    <row r="11" s="6" customFormat="1" ht="153" customHeight="1" spans="1:11">
      <c r="A11" s="9">
        <v>9</v>
      </c>
      <c r="B11" s="10"/>
      <c r="C11" s="11" t="s">
        <v>28</v>
      </c>
      <c r="D11" s="13"/>
      <c r="E11" s="11" t="s">
        <v>29</v>
      </c>
      <c r="F11" s="11">
        <f>(47+3)</f>
        <v>50</v>
      </c>
      <c r="G11" s="11" t="s">
        <v>30</v>
      </c>
      <c r="H11" s="11">
        <v>40</v>
      </c>
      <c r="I11" s="17">
        <f t="shared" ref="I11:I13" si="1">F11*H11</f>
        <v>2000</v>
      </c>
      <c r="J11" s="11" t="s">
        <v>31</v>
      </c>
      <c r="K11" s="18"/>
    </row>
    <row r="12" s="6" customFormat="1" ht="190" customHeight="1" spans="1:11">
      <c r="A12" s="9">
        <v>10</v>
      </c>
      <c r="B12" s="10"/>
      <c r="C12" s="11" t="s">
        <v>32</v>
      </c>
      <c r="D12" s="13" t="str">
        <f>_xlfn.DISPIMG("ID_55220810B7DD4F69AF22E675AFECEC25",1)</f>
        <v>=DISPIMG("ID_55220810B7DD4F69AF22E675AFECEC25",1)</v>
      </c>
      <c r="E12" s="11" t="s">
        <v>33</v>
      </c>
      <c r="F12" s="11">
        <v>160</v>
      </c>
      <c r="G12" s="11" t="s">
        <v>15</v>
      </c>
      <c r="H12" s="13">
        <v>22</v>
      </c>
      <c r="I12" s="17">
        <f t="shared" si="1"/>
        <v>3520</v>
      </c>
      <c r="J12" s="11" t="s">
        <v>34</v>
      </c>
      <c r="K12" s="18"/>
    </row>
    <row r="13" s="6" customFormat="1" ht="190" customHeight="1" spans="1:11">
      <c r="A13" s="9">
        <v>11</v>
      </c>
      <c r="B13" s="10"/>
      <c r="C13" s="11" t="s">
        <v>35</v>
      </c>
      <c r="D13" s="13"/>
      <c r="E13" s="11" t="s">
        <v>36</v>
      </c>
      <c r="F13" s="11">
        <v>160</v>
      </c>
      <c r="G13" s="11" t="s">
        <v>15</v>
      </c>
      <c r="H13" s="13">
        <v>12</v>
      </c>
      <c r="I13" s="17">
        <f t="shared" si="1"/>
        <v>1920</v>
      </c>
      <c r="J13" s="13"/>
      <c r="K13" s="18"/>
    </row>
    <row r="14" s="6" customFormat="1" ht="36" customHeight="1" spans="1:11">
      <c r="A14" s="14" t="s">
        <v>37</v>
      </c>
      <c r="B14" s="15"/>
      <c r="C14" s="15"/>
      <c r="D14" s="15"/>
      <c r="E14" s="11"/>
      <c r="F14" s="11"/>
      <c r="G14" s="11"/>
      <c r="H14" s="11"/>
      <c r="I14" s="19">
        <f>SUM(I3:I13)</f>
        <v>156117.0796</v>
      </c>
      <c r="J14" s="11"/>
      <c r="K14" s="18"/>
    </row>
    <row r="15" s="6" customFormat="1" ht="46" customHeight="1" spans="1:11">
      <c r="A15" s="14" t="s">
        <v>38</v>
      </c>
      <c r="B15" s="16" t="s">
        <v>39</v>
      </c>
      <c r="C15" s="16"/>
      <c r="D15" s="16"/>
      <c r="E15" s="16"/>
      <c r="F15" s="16"/>
      <c r="G15" s="16"/>
      <c r="H15" s="16"/>
      <c r="I15" s="16"/>
      <c r="J15" s="16"/>
      <c r="K15" s="18"/>
    </row>
  </sheetData>
  <mergeCells count="3">
    <mergeCell ref="B1:J1"/>
    <mergeCell ref="B15:J15"/>
    <mergeCell ref="B3:B13"/>
  </mergeCells>
  <printOptions horizontalCentered="1"/>
  <pageMargins left="0.357638888888889" right="0.357638888888889" top="0.409027777777778" bottom="0.60625" header="0.5" footer="0.5"/>
  <pageSetup paperSize="9" scale="85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3"/>
  <sheetViews>
    <sheetView workbookViewId="0">
      <selection activeCell="E3" sqref="E3:E8"/>
    </sheetView>
  </sheetViews>
  <sheetFormatPr defaultColWidth="9" defaultRowHeight="25" customHeight="1" outlineLevelCol="7"/>
  <cols>
    <col min="1" max="3" width="9" style="2"/>
    <col min="4" max="4" width="11.625" style="2" customWidth="1"/>
    <col min="5" max="5" width="11.125" style="2" customWidth="1"/>
    <col min="6" max="6" width="11.875" style="2" customWidth="1"/>
    <col min="7" max="7" width="11.625" style="2" customWidth="1"/>
    <col min="8" max="8" width="13.5" style="2" customWidth="1"/>
    <col min="9" max="16384" width="9" style="2"/>
  </cols>
  <sheetData>
    <row r="2" customHeight="1" spans="1:8">
      <c r="A2" s="3" t="s">
        <v>1</v>
      </c>
      <c r="B2" s="3"/>
      <c r="C2" s="3"/>
      <c r="D2" s="3" t="s">
        <v>40</v>
      </c>
      <c r="E2" s="3" t="s">
        <v>41</v>
      </c>
      <c r="F2" s="3" t="s">
        <v>42</v>
      </c>
      <c r="G2" s="3" t="s">
        <v>43</v>
      </c>
      <c r="H2" s="3" t="s">
        <v>44</v>
      </c>
    </row>
    <row r="3" customHeight="1" spans="1:8">
      <c r="A3" s="3">
        <v>1</v>
      </c>
      <c r="B3" s="4" t="s">
        <v>45</v>
      </c>
      <c r="C3" s="3" t="s">
        <v>46</v>
      </c>
      <c r="D3" s="3">
        <v>7</v>
      </c>
      <c r="E3" s="3">
        <f t="shared" ref="E3:E8" si="0">D3*4</f>
        <v>28</v>
      </c>
      <c r="F3" s="3">
        <v>1</v>
      </c>
      <c r="G3" s="3">
        <v>1</v>
      </c>
      <c r="H3" s="3">
        <v>2</v>
      </c>
    </row>
    <row r="4" customHeight="1" spans="1:8">
      <c r="A4" s="3">
        <v>2</v>
      </c>
      <c r="B4" s="4"/>
      <c r="C4" s="3" t="s">
        <v>47</v>
      </c>
      <c r="D4" s="3">
        <v>8</v>
      </c>
      <c r="E4" s="3">
        <f t="shared" si="0"/>
        <v>32</v>
      </c>
      <c r="F4" s="3"/>
      <c r="G4" s="3"/>
      <c r="H4" s="3"/>
    </row>
    <row r="5" customHeight="1" spans="1:8">
      <c r="A5" s="3">
        <v>3</v>
      </c>
      <c r="B5" s="4" t="s">
        <v>48</v>
      </c>
      <c r="C5" s="3" t="s">
        <v>46</v>
      </c>
      <c r="D5" s="3">
        <v>8</v>
      </c>
      <c r="E5" s="3">
        <f t="shared" si="0"/>
        <v>32</v>
      </c>
      <c r="F5" s="3">
        <v>1</v>
      </c>
      <c r="G5" s="3">
        <v>1</v>
      </c>
      <c r="H5" s="3">
        <v>2</v>
      </c>
    </row>
    <row r="6" customHeight="1" spans="1:8">
      <c r="A6" s="3">
        <v>4</v>
      </c>
      <c r="B6" s="4"/>
      <c r="C6" s="3" t="s">
        <v>47</v>
      </c>
      <c r="D6" s="3">
        <v>8</v>
      </c>
      <c r="E6" s="3">
        <f t="shared" si="0"/>
        <v>32</v>
      </c>
      <c r="F6" s="3"/>
      <c r="G6" s="3"/>
      <c r="H6" s="3"/>
    </row>
    <row r="7" customHeight="1" spans="1:8">
      <c r="A7" s="3">
        <v>5</v>
      </c>
      <c r="B7" s="4" t="s">
        <v>49</v>
      </c>
      <c r="C7" s="3" t="s">
        <v>46</v>
      </c>
      <c r="D7" s="3">
        <v>8</v>
      </c>
      <c r="E7" s="3">
        <f t="shared" si="0"/>
        <v>32</v>
      </c>
      <c r="F7" s="3">
        <v>1</v>
      </c>
      <c r="G7" s="3">
        <v>1</v>
      </c>
      <c r="H7" s="3">
        <v>2</v>
      </c>
    </row>
    <row r="8" customHeight="1" spans="1:8">
      <c r="A8" s="3">
        <v>6</v>
      </c>
      <c r="B8" s="4"/>
      <c r="C8" s="3" t="s">
        <v>47</v>
      </c>
      <c r="D8" s="3">
        <v>8</v>
      </c>
      <c r="E8" s="3">
        <f t="shared" si="0"/>
        <v>32</v>
      </c>
      <c r="F8" s="3"/>
      <c r="G8" s="3"/>
      <c r="H8" s="3"/>
    </row>
    <row r="9" s="1" customFormat="1" customHeight="1" spans="1:8">
      <c r="A9" s="5"/>
      <c r="B9" s="5"/>
      <c r="C9" s="5"/>
      <c r="D9" s="5">
        <f t="shared" ref="D9:H9" si="1">SUM(D3:D8)</f>
        <v>47</v>
      </c>
      <c r="E9" s="5">
        <f t="shared" si="1"/>
        <v>188</v>
      </c>
      <c r="F9" s="5"/>
      <c r="G9" s="5"/>
      <c r="H9" s="5">
        <f t="shared" si="1"/>
        <v>6</v>
      </c>
    </row>
    <row r="10" customHeight="1" spans="1:8">
      <c r="A10" s="3"/>
      <c r="B10" s="3"/>
      <c r="C10" s="3"/>
      <c r="D10" s="3"/>
      <c r="E10" s="3"/>
      <c r="F10" s="3"/>
      <c r="G10" s="3"/>
      <c r="H10" s="3"/>
    </row>
    <row r="11" customHeight="1" spans="1:8">
      <c r="A11" s="3"/>
      <c r="B11" s="3"/>
      <c r="C11" s="3"/>
      <c r="D11" s="3"/>
      <c r="E11" s="3"/>
      <c r="F11" s="3"/>
      <c r="G11" s="3"/>
      <c r="H11" s="3"/>
    </row>
    <row r="12" customHeight="1" spans="1:8">
      <c r="A12" s="3"/>
      <c r="B12" s="3"/>
      <c r="C12" s="3"/>
      <c r="D12" s="3"/>
      <c r="E12" s="3"/>
      <c r="F12" s="3"/>
      <c r="G12" s="3"/>
      <c r="H12" s="3"/>
    </row>
    <row r="13" ht="30" customHeight="1"/>
  </sheetData>
  <mergeCells count="3">
    <mergeCell ref="B3:B4"/>
    <mergeCell ref="B5:B6"/>
    <mergeCell ref="B7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1居家用品类</vt:lpstr>
      <vt:lpstr>基本参数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2025-04-23T06:30:00Z</dcterms:created>
  <dcterms:modified xsi:type="dcterms:W3CDTF">2026-10-09T07:23:53Z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CA3AFA272B7B4B0E8F9B37F81CCFE8DA_12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